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/>
  </bookViews>
  <sheets>
    <sheet name="17.11.2020-reg oct 2020" sheetId="1" r:id="rId1"/>
  </sheets>
  <definedNames>
    <definedName name="_xlnm.Print_Area" localSheetId="0">'17.11.2020-reg oct 2020'!$A$1:$S$28</definedName>
  </definedNames>
  <calcPr calcId="125725"/>
</workbook>
</file>

<file path=xl/calcChain.xml><?xml version="1.0" encoding="utf-8"?>
<calcChain xmlns="http://schemas.openxmlformats.org/spreadsheetml/2006/main">
  <c r="G22" i="1"/>
  <c r="V20"/>
  <c r="U20"/>
  <c r="T20"/>
  <c r="R20"/>
  <c r="Q20"/>
  <c r="P20"/>
  <c r="M20"/>
  <c r="L20"/>
  <c r="K20"/>
  <c r="I20"/>
  <c r="H20"/>
  <c r="G20"/>
  <c r="W19"/>
  <c r="S19"/>
  <c r="X19" s="1"/>
  <c r="N19"/>
  <c r="J19"/>
  <c r="Y19" s="1"/>
  <c r="W18"/>
  <c r="S18"/>
  <c r="X18" s="1"/>
  <c r="N18"/>
  <c r="Y18" s="1"/>
  <c r="J18"/>
  <c r="W17"/>
  <c r="X17" s="1"/>
  <c r="S17"/>
  <c r="N17"/>
  <c r="J17"/>
  <c r="Y17" s="1"/>
  <c r="W16"/>
  <c r="S16"/>
  <c r="X16" s="1"/>
  <c r="N16"/>
  <c r="J16"/>
  <c r="Y16" s="1"/>
  <c r="W15"/>
  <c r="S15"/>
  <c r="X15" s="1"/>
  <c r="N15"/>
  <c r="J15"/>
  <c r="Y15" s="1"/>
  <c r="W14"/>
  <c r="W20" s="1"/>
  <c r="S14"/>
  <c r="X14" s="1"/>
  <c r="N14"/>
  <c r="N20" s="1"/>
  <c r="J14"/>
  <c r="Y13"/>
  <c r="J13"/>
  <c r="J20" s="1"/>
  <c r="G23" l="1"/>
  <c r="Y20"/>
  <c r="X20"/>
  <c r="O17"/>
  <c r="O13"/>
  <c r="O14"/>
  <c r="Y14"/>
  <c r="O18"/>
  <c r="S20"/>
  <c r="O15"/>
  <c r="O19"/>
  <c r="O16"/>
  <c r="O20" l="1"/>
</calcChain>
</file>

<file path=xl/sharedStrings.xml><?xml version="1.0" encoding="utf-8"?>
<sst xmlns="http://schemas.openxmlformats.org/spreadsheetml/2006/main" count="49" uniqueCount="49">
  <si>
    <t>FURNIZORI SERVICII MEDICALE ACUPUNCTURA 2020</t>
  </si>
  <si>
    <t>17.11.2020-regularizare octombrie 2020</t>
  </si>
  <si>
    <t>NR.CRT.</t>
  </si>
  <si>
    <t>NR. CONTR./2018</t>
  </si>
  <si>
    <t>CUI</t>
  </si>
  <si>
    <t>Tel</t>
  </si>
  <si>
    <t>Email</t>
  </si>
  <si>
    <t>DENUMIRE FURNIZOR</t>
  </si>
  <si>
    <t>IANUARIE  2020</t>
  </si>
  <si>
    <t>FEBRUARIE 2020</t>
  </si>
  <si>
    <t>MARTIE 2020</t>
  </si>
  <si>
    <t>TOTAL TRIM.I 2020</t>
  </si>
  <si>
    <t>APRILIE 2020</t>
  </si>
  <si>
    <t>MAI 2020</t>
  </si>
  <si>
    <t>IUNIE 2020</t>
  </si>
  <si>
    <t>TRIM.II 2020</t>
  </si>
  <si>
    <t>SEM.I 2020</t>
  </si>
  <si>
    <t>IULIE 2020</t>
  </si>
  <si>
    <t>AUGUST 2020</t>
  </si>
  <si>
    <t>SEPTEMBRIE 2020</t>
  </si>
  <si>
    <t>TRIM.III 2020</t>
  </si>
  <si>
    <t>OCTOMBRIE 2020</t>
  </si>
  <si>
    <t>NOIEMBRIE 2020</t>
  </si>
  <si>
    <t>DECEMBRIE 2020</t>
  </si>
  <si>
    <t>TRIM.IV 2020</t>
  </si>
  <si>
    <t>SEM.II 2020</t>
  </si>
  <si>
    <t>TOTAL AN 2020</t>
  </si>
  <si>
    <t>S0070</t>
  </si>
  <si>
    <t>SCM POLIMED APACA-incetat</t>
  </si>
  <si>
    <t>S0141</t>
  </si>
  <si>
    <t>INMCAB PROF DR BRATILA</t>
  </si>
  <si>
    <t>S0635</t>
  </si>
  <si>
    <t>CM GHENCEA SRL</t>
  </si>
  <si>
    <t>S0786</t>
  </si>
  <si>
    <t>28038927</t>
  </si>
  <si>
    <t>catalinaruxanda@mail.com</t>
  </si>
  <si>
    <t xml:space="preserve">CMI CRETU  RUXANDA CATALINA </t>
  </si>
  <si>
    <t>S0840</t>
  </si>
  <si>
    <t>SC FIZIOMEDICA SAN SAN-suspendare 03.04-15.05.2020; incetare 22.05.2020</t>
  </si>
  <si>
    <t>S1002</t>
  </si>
  <si>
    <t>SC CLINICA ORTOKINETIC SRL</t>
  </si>
  <si>
    <t>S1091</t>
  </si>
  <si>
    <t>15994722</t>
  </si>
  <si>
    <t>0730 905 982</t>
  </si>
  <si>
    <t>stef.costescu@gmail.com</t>
  </si>
  <si>
    <t>SC ACUMEDICA SRL</t>
  </si>
  <si>
    <t>TOTAL</t>
  </si>
  <si>
    <t>TOTAL AN ALOCAT</t>
  </si>
  <si>
    <t>disponibil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</si>
</sst>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Calibri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9">
    <xf numFmtId="0" fontId="0" fillId="0" borderId="0" xfId="0"/>
    <xf numFmtId="1" fontId="3" fillId="0" borderId="0" xfId="0" applyNumberFormat="1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/>
    </xf>
    <xf numFmtId="4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4" fontId="6" fillId="3" borderId="1" xfId="0" applyNumberFormat="1" applyFont="1" applyFill="1" applyBorder="1"/>
    <xf numFmtId="43" fontId="7" fillId="3" borderId="1" xfId="1" applyNumberFormat="1" applyFont="1" applyFill="1" applyBorder="1"/>
    <xf numFmtId="0" fontId="0" fillId="3" borderId="0" xfId="0" applyFill="1"/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6" fillId="2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43" fontId="7" fillId="0" borderId="1" xfId="1" applyNumberFormat="1" applyFont="1" applyBorder="1"/>
    <xf numFmtId="4" fontId="7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3" fontId="7" fillId="0" borderId="1" xfId="1" applyNumberFormat="1" applyFont="1" applyFill="1" applyBorder="1"/>
    <xf numFmtId="0" fontId="8" fillId="0" borderId="1" xfId="0" applyFont="1" applyFill="1" applyBorder="1"/>
    <xf numFmtId="1" fontId="9" fillId="0" borderId="1" xfId="0" applyNumberFormat="1" applyFont="1" applyFill="1" applyBorder="1" applyAlignment="1">
      <alignment horizontal="right"/>
    </xf>
    <xf numFmtId="0" fontId="11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7" fillId="0" borderId="3" xfId="1" applyNumberFormat="1" applyFont="1" applyFill="1" applyBorder="1"/>
    <xf numFmtId="4" fontId="0" fillId="0" borderId="0" xfId="0" applyNumberFormat="1"/>
    <xf numFmtId="0" fontId="2" fillId="0" borderId="1" xfId="0" applyFont="1" applyFill="1" applyBorder="1" applyAlignment="1">
      <alignment wrapText="1"/>
    </xf>
    <xf numFmtId="43" fontId="13" fillId="0" borderId="1" xfId="0" applyNumberFormat="1" applyFont="1" applyBorder="1"/>
    <xf numFmtId="43" fontId="0" fillId="0" borderId="0" xfId="0" applyNumberFormat="1"/>
  </cellXfs>
  <cellStyles count="4">
    <cellStyle name="Comma" xfId="1" builtinId="3"/>
    <cellStyle name="Hyperlink" xfId="2" builtinId="8"/>
    <cellStyle name="Normal" xfId="0" builtinId="0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23"/>
  <sheetViews>
    <sheetView tabSelected="1" topLeftCell="O1" workbookViewId="0">
      <selection sqref="A1:XFD1048576"/>
    </sheetView>
  </sheetViews>
  <sheetFormatPr defaultRowHeight="15"/>
  <cols>
    <col min="1" max="1" width="9.85546875" customWidth="1"/>
    <col min="2" max="2" width="13.28515625" customWidth="1"/>
    <col min="3" max="5" width="13.28515625" hidden="1" customWidth="1"/>
    <col min="6" max="6" width="33.7109375" customWidth="1"/>
    <col min="7" max="7" width="15.7109375" customWidth="1"/>
    <col min="8" max="10" width="13.5703125" customWidth="1"/>
    <col min="11" max="24" width="15.28515625" customWidth="1"/>
    <col min="25" max="25" width="16.140625" bestFit="1" customWidth="1"/>
  </cols>
  <sheetData>
    <row r="7" spans="1:25" ht="14.25" customHeight="1"/>
    <row r="8" spans="1:25">
      <c r="A8" s="1" t="s">
        <v>0</v>
      </c>
      <c r="B8" s="2"/>
      <c r="C8" s="2"/>
      <c r="D8" s="2"/>
      <c r="E8" s="2"/>
      <c r="F8" s="3"/>
    </row>
    <row r="9" spans="1:25">
      <c r="A9" s="2"/>
      <c r="B9" s="2" t="s">
        <v>1</v>
      </c>
      <c r="C9" s="2"/>
      <c r="D9" s="2"/>
      <c r="E9" s="2"/>
      <c r="F9" s="4"/>
    </row>
    <row r="10" spans="1:25">
      <c r="A10" s="2"/>
      <c r="B10" s="2"/>
      <c r="C10" s="2"/>
      <c r="D10" s="2"/>
      <c r="E10" s="2"/>
      <c r="F10" s="3"/>
    </row>
    <row r="11" spans="1:25">
      <c r="A11" s="2"/>
      <c r="B11" s="2"/>
      <c r="C11" s="2"/>
      <c r="D11" s="2"/>
      <c r="E11" s="2"/>
      <c r="F11" s="3"/>
    </row>
    <row r="12" spans="1:25" ht="49.5" customHeight="1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  <c r="Q12" s="7" t="s">
        <v>18</v>
      </c>
      <c r="R12" s="7" t="s">
        <v>19</v>
      </c>
      <c r="S12" s="7" t="s">
        <v>20</v>
      </c>
      <c r="T12" s="7" t="s">
        <v>21</v>
      </c>
      <c r="U12" s="7" t="s">
        <v>22</v>
      </c>
      <c r="V12" s="7" t="s">
        <v>23</v>
      </c>
      <c r="W12" s="7" t="s">
        <v>24</v>
      </c>
      <c r="X12" s="5" t="s">
        <v>25</v>
      </c>
      <c r="Y12" s="5" t="s">
        <v>26</v>
      </c>
    </row>
    <row r="13" spans="1:25" s="12" customFormat="1" ht="15.75">
      <c r="A13" s="8"/>
      <c r="B13" s="9" t="s">
        <v>27</v>
      </c>
      <c r="C13" s="9"/>
      <c r="D13" s="9"/>
      <c r="E13" s="9"/>
      <c r="F13" s="9" t="s">
        <v>28</v>
      </c>
      <c r="G13" s="10">
        <v>3366</v>
      </c>
      <c r="H13" s="10">
        <v>4743</v>
      </c>
      <c r="I13" s="10"/>
      <c r="J13" s="10">
        <f>G13+H13</f>
        <v>8109</v>
      </c>
      <c r="K13" s="11"/>
      <c r="L13" s="11"/>
      <c r="M13" s="11"/>
      <c r="N13" s="11">
        <v>0</v>
      </c>
      <c r="O13" s="11">
        <f>N13+J13</f>
        <v>8109</v>
      </c>
      <c r="P13" s="11"/>
      <c r="Q13" s="11"/>
      <c r="R13" s="11"/>
      <c r="S13" s="11"/>
      <c r="T13" s="11"/>
      <c r="U13" s="11">
        <v>0</v>
      </c>
      <c r="V13" s="11"/>
      <c r="W13" s="11"/>
      <c r="X13" s="11"/>
      <c r="Y13" s="11">
        <f>J13+N13+X13</f>
        <v>8109</v>
      </c>
    </row>
    <row r="14" spans="1:25" ht="15.75">
      <c r="A14" s="13">
        <v>1</v>
      </c>
      <c r="B14" s="14" t="s">
        <v>29</v>
      </c>
      <c r="C14" s="14"/>
      <c r="D14" s="14"/>
      <c r="E14" s="14"/>
      <c r="F14" s="14" t="s">
        <v>30</v>
      </c>
      <c r="G14" s="15">
        <v>56789</v>
      </c>
      <c r="H14" s="15">
        <v>58026</v>
      </c>
      <c r="I14" s="16">
        <v>31391</v>
      </c>
      <c r="J14" s="15">
        <f>G14+H14+I14</f>
        <v>146206</v>
      </c>
      <c r="K14" s="17">
        <v>208</v>
      </c>
      <c r="L14" s="18">
        <v>31166</v>
      </c>
      <c r="M14" s="18">
        <v>54022</v>
      </c>
      <c r="N14" s="17">
        <f>M14+K14+L14</f>
        <v>85396</v>
      </c>
      <c r="O14" s="17">
        <f>J14+N14</f>
        <v>231602</v>
      </c>
      <c r="P14" s="18">
        <v>53742</v>
      </c>
      <c r="Q14" s="19">
        <v>34604</v>
      </c>
      <c r="R14" s="19">
        <v>49624</v>
      </c>
      <c r="S14" s="17">
        <f>P14+Q14+R14</f>
        <v>137970</v>
      </c>
      <c r="T14" s="17">
        <v>44269</v>
      </c>
      <c r="U14" s="17">
        <v>62778.97</v>
      </c>
      <c r="V14" s="17">
        <v>56789</v>
      </c>
      <c r="W14" s="17">
        <f>T14+U14+V14</f>
        <v>163836.97</v>
      </c>
      <c r="X14" s="17">
        <f>S14+W14</f>
        <v>301806.96999999997</v>
      </c>
      <c r="Y14" s="20">
        <f t="shared" ref="Y14:Y19" si="0">J14+N14+X14</f>
        <v>533408.97</v>
      </c>
    </row>
    <row r="15" spans="1:25" ht="15.75">
      <c r="A15" s="13">
        <v>2</v>
      </c>
      <c r="B15" s="14" t="s">
        <v>31</v>
      </c>
      <c r="C15" s="14"/>
      <c r="D15" s="14"/>
      <c r="E15" s="14"/>
      <c r="F15" s="14" t="s">
        <v>32</v>
      </c>
      <c r="G15" s="15">
        <v>7038</v>
      </c>
      <c r="H15" s="15">
        <v>7191</v>
      </c>
      <c r="I15" s="16">
        <v>4896</v>
      </c>
      <c r="J15" s="15">
        <f t="shared" ref="J15:J19" si="1">G15+H15+I15</f>
        <v>19125</v>
      </c>
      <c r="K15" s="17">
        <v>0</v>
      </c>
      <c r="L15" s="18">
        <v>2295</v>
      </c>
      <c r="M15" s="18">
        <v>7344</v>
      </c>
      <c r="N15" s="17">
        <f>M15+K15+L15</f>
        <v>9639</v>
      </c>
      <c r="O15" s="17">
        <f t="shared" ref="O15:O19" si="2">J15+N15</f>
        <v>28764</v>
      </c>
      <c r="P15" s="18">
        <v>5661</v>
      </c>
      <c r="Q15" s="19">
        <v>5049</v>
      </c>
      <c r="R15" s="19">
        <v>6579</v>
      </c>
      <c r="S15" s="17">
        <f t="shared" ref="S15:S19" si="3">P15+Q15+R15</f>
        <v>17289</v>
      </c>
      <c r="T15" s="17">
        <v>6273</v>
      </c>
      <c r="U15" s="17">
        <v>7753.36</v>
      </c>
      <c r="V15" s="17">
        <v>7038</v>
      </c>
      <c r="W15" s="17">
        <f t="shared" ref="W15:W19" si="4">T15+U15+V15</f>
        <v>21064.36</v>
      </c>
      <c r="X15" s="17">
        <f t="shared" ref="X15:X19" si="5">S15+W15</f>
        <v>38353.360000000001</v>
      </c>
      <c r="Y15" s="20">
        <f t="shared" si="0"/>
        <v>67117.36</v>
      </c>
    </row>
    <row r="16" spans="1:25" ht="25.5">
      <c r="A16" s="13">
        <v>3</v>
      </c>
      <c r="B16" s="14" t="s">
        <v>33</v>
      </c>
      <c r="C16" s="21" t="s">
        <v>34</v>
      </c>
      <c r="D16" s="22">
        <v>723326523</v>
      </c>
      <c r="E16" s="23" t="s">
        <v>35</v>
      </c>
      <c r="F16" s="24" t="s">
        <v>36</v>
      </c>
      <c r="G16" s="15">
        <v>7344</v>
      </c>
      <c r="H16" s="15">
        <v>7497</v>
      </c>
      <c r="I16" s="16">
        <v>8109</v>
      </c>
      <c r="J16" s="15">
        <f t="shared" si="1"/>
        <v>22950</v>
      </c>
      <c r="K16" s="17">
        <v>0</v>
      </c>
      <c r="L16" s="18">
        <v>7497</v>
      </c>
      <c r="M16" s="18">
        <v>12240</v>
      </c>
      <c r="N16" s="17">
        <f>M16+K16+L16</f>
        <v>19737</v>
      </c>
      <c r="O16" s="17">
        <f t="shared" si="2"/>
        <v>42687</v>
      </c>
      <c r="P16" s="18">
        <v>7344</v>
      </c>
      <c r="Q16" s="19">
        <v>9027</v>
      </c>
      <c r="R16" s="19">
        <v>7497</v>
      </c>
      <c r="S16" s="17">
        <f t="shared" si="3"/>
        <v>23868</v>
      </c>
      <c r="T16" s="17">
        <v>10557</v>
      </c>
      <c r="U16" s="17">
        <v>12240</v>
      </c>
      <c r="V16" s="17">
        <v>7344</v>
      </c>
      <c r="W16" s="17">
        <f t="shared" si="4"/>
        <v>30141</v>
      </c>
      <c r="X16" s="17">
        <f t="shared" si="5"/>
        <v>54009</v>
      </c>
      <c r="Y16" s="20">
        <f t="shared" si="0"/>
        <v>96696</v>
      </c>
    </row>
    <row r="17" spans="1:25" s="12" customFormat="1" ht="24.75">
      <c r="A17" s="8"/>
      <c r="B17" s="9" t="s">
        <v>37</v>
      </c>
      <c r="C17" s="9"/>
      <c r="D17" s="9"/>
      <c r="E17" s="9"/>
      <c r="F17" s="25" t="s">
        <v>38</v>
      </c>
      <c r="G17" s="10">
        <v>4743</v>
      </c>
      <c r="H17" s="10">
        <v>5049</v>
      </c>
      <c r="I17" s="26">
        <v>5189</v>
      </c>
      <c r="J17" s="10">
        <f t="shared" si="1"/>
        <v>14981</v>
      </c>
      <c r="K17" s="11">
        <v>0</v>
      </c>
      <c r="L17" s="11">
        <v>0</v>
      </c>
      <c r="M17" s="11"/>
      <c r="N17" s="11">
        <f>L17</f>
        <v>0</v>
      </c>
      <c r="O17" s="11">
        <f>N17+J17</f>
        <v>14981</v>
      </c>
      <c r="P17" s="11"/>
      <c r="Q17" s="11"/>
      <c r="R17" s="11"/>
      <c r="S17" s="11">
        <f t="shared" si="3"/>
        <v>0</v>
      </c>
      <c r="T17" s="11"/>
      <c r="U17" s="11">
        <v>0</v>
      </c>
      <c r="V17" s="11"/>
      <c r="W17" s="11">
        <f t="shared" si="4"/>
        <v>0</v>
      </c>
      <c r="X17" s="11">
        <f t="shared" si="5"/>
        <v>0</v>
      </c>
      <c r="Y17" s="11">
        <f t="shared" si="0"/>
        <v>14981</v>
      </c>
    </row>
    <row r="18" spans="1:25" ht="15.75">
      <c r="A18" s="13">
        <v>4</v>
      </c>
      <c r="B18" s="14" t="s">
        <v>39</v>
      </c>
      <c r="C18" s="14"/>
      <c r="D18" s="14"/>
      <c r="E18" s="14"/>
      <c r="F18" s="14" t="s">
        <v>40</v>
      </c>
      <c r="G18" s="15">
        <v>4131</v>
      </c>
      <c r="H18" s="15">
        <v>4131</v>
      </c>
      <c r="I18" s="16">
        <v>4896</v>
      </c>
      <c r="J18" s="15">
        <f t="shared" si="1"/>
        <v>13158</v>
      </c>
      <c r="K18" s="17">
        <v>6120</v>
      </c>
      <c r="L18" s="18">
        <v>7344</v>
      </c>
      <c r="M18" s="18">
        <v>5508</v>
      </c>
      <c r="N18" s="17">
        <f>M18+K18+L18</f>
        <v>18972</v>
      </c>
      <c r="O18" s="17">
        <f t="shared" si="2"/>
        <v>32130</v>
      </c>
      <c r="P18" s="18">
        <v>4896</v>
      </c>
      <c r="Q18" s="19">
        <v>5062</v>
      </c>
      <c r="R18" s="17">
        <v>0</v>
      </c>
      <c r="S18" s="17">
        <f t="shared" si="3"/>
        <v>9958</v>
      </c>
      <c r="T18" s="17">
        <v>11475</v>
      </c>
      <c r="U18" s="17">
        <v>6223</v>
      </c>
      <c r="V18" s="17">
        <v>4131</v>
      </c>
      <c r="W18" s="17">
        <f t="shared" si="4"/>
        <v>21829</v>
      </c>
      <c r="X18" s="17">
        <f t="shared" si="5"/>
        <v>31787</v>
      </c>
      <c r="Y18" s="20">
        <f t="shared" si="0"/>
        <v>63917</v>
      </c>
    </row>
    <row r="19" spans="1:25" ht="25.5">
      <c r="A19" s="13">
        <v>5</v>
      </c>
      <c r="B19" s="27" t="s">
        <v>41</v>
      </c>
      <c r="C19" s="21" t="s">
        <v>42</v>
      </c>
      <c r="D19" s="22" t="s">
        <v>43</v>
      </c>
      <c r="E19" s="23" t="s">
        <v>44</v>
      </c>
      <c r="F19" s="14" t="s">
        <v>45</v>
      </c>
      <c r="G19" s="15">
        <v>2295</v>
      </c>
      <c r="H19" s="15">
        <v>1836</v>
      </c>
      <c r="I19" s="28"/>
      <c r="J19" s="15">
        <f t="shared" si="1"/>
        <v>4131</v>
      </c>
      <c r="K19" s="17">
        <v>0</v>
      </c>
      <c r="L19" s="17">
        <v>0</v>
      </c>
      <c r="M19" s="17">
        <v>0</v>
      </c>
      <c r="N19" s="17">
        <f>M19+K19+L19</f>
        <v>0</v>
      </c>
      <c r="O19" s="17">
        <f t="shared" si="2"/>
        <v>4131</v>
      </c>
      <c r="P19" s="17">
        <v>2754</v>
      </c>
      <c r="Q19" s="19">
        <v>2907</v>
      </c>
      <c r="R19" s="19">
        <v>5049</v>
      </c>
      <c r="S19" s="17">
        <f t="shared" si="3"/>
        <v>10710</v>
      </c>
      <c r="T19" s="17">
        <v>0</v>
      </c>
      <c r="U19" s="17">
        <v>7370.5</v>
      </c>
      <c r="V19" s="17">
        <v>1836</v>
      </c>
      <c r="W19" s="17">
        <f t="shared" si="4"/>
        <v>9206.5</v>
      </c>
      <c r="X19" s="17">
        <f t="shared" si="5"/>
        <v>19916.5</v>
      </c>
      <c r="Y19" s="20">
        <f t="shared" si="0"/>
        <v>24047.5</v>
      </c>
    </row>
    <row r="20" spans="1:25" ht="15.75">
      <c r="A20" s="29"/>
      <c r="B20" s="29"/>
      <c r="C20" s="29"/>
      <c r="D20" s="29"/>
      <c r="E20" s="29"/>
      <c r="F20" s="30" t="s">
        <v>46</v>
      </c>
      <c r="G20" s="31">
        <f>SUM(G13:G19)</f>
        <v>85706</v>
      </c>
      <c r="H20" s="31">
        <f t="shared" ref="H20:Y20" si="6">SUM(H13:H19)</f>
        <v>88473</v>
      </c>
      <c r="I20" s="31">
        <f t="shared" si="6"/>
        <v>54481</v>
      </c>
      <c r="J20" s="31">
        <f t="shared" si="6"/>
        <v>228660</v>
      </c>
      <c r="K20" s="31">
        <f t="shared" si="6"/>
        <v>6328</v>
      </c>
      <c r="L20" s="31">
        <f t="shared" si="6"/>
        <v>48302</v>
      </c>
      <c r="M20" s="31">
        <f t="shared" si="6"/>
        <v>79114</v>
      </c>
      <c r="N20" s="31">
        <f t="shared" si="6"/>
        <v>133744</v>
      </c>
      <c r="O20" s="31">
        <f t="shared" si="6"/>
        <v>362404</v>
      </c>
      <c r="P20" s="31">
        <f t="shared" si="6"/>
        <v>74397</v>
      </c>
      <c r="Q20" s="31">
        <f t="shared" si="6"/>
        <v>56649</v>
      </c>
      <c r="R20" s="31">
        <f t="shared" si="6"/>
        <v>68749</v>
      </c>
      <c r="S20" s="31">
        <f t="shared" si="6"/>
        <v>199795</v>
      </c>
      <c r="T20" s="31">
        <f t="shared" si="6"/>
        <v>72574</v>
      </c>
      <c r="U20" s="31">
        <f t="shared" si="6"/>
        <v>96365.83</v>
      </c>
      <c r="V20" s="31">
        <f t="shared" si="6"/>
        <v>77138</v>
      </c>
      <c r="W20" s="31">
        <f t="shared" si="6"/>
        <v>246077.83000000002</v>
      </c>
      <c r="X20" s="31">
        <f t="shared" si="6"/>
        <v>445872.82999999996</v>
      </c>
      <c r="Y20" s="31">
        <f t="shared" si="6"/>
        <v>808276.83</v>
      </c>
    </row>
    <row r="21" spans="1:25" ht="15.75">
      <c r="A21" s="32"/>
      <c r="B21" s="33"/>
      <c r="C21" s="33"/>
      <c r="D21" s="33"/>
      <c r="E21" s="33"/>
      <c r="F21" s="33"/>
      <c r="R21" s="34"/>
      <c r="W21" s="35"/>
    </row>
    <row r="22" spans="1:25" ht="15.75">
      <c r="F22" s="36" t="s">
        <v>47</v>
      </c>
      <c r="G22" s="37">
        <f>94093.2*5+84188.6*7-251509.37</f>
        <v>808276.83000000019</v>
      </c>
    </row>
    <row r="23" spans="1:25">
      <c r="F23" s="33" t="s">
        <v>48</v>
      </c>
      <c r="G23" s="38">
        <f>G22-Y20</f>
        <v>0</v>
      </c>
    </row>
  </sheetData>
  <pageMargins left="0.7" right="0.7" top="0.75" bottom="0.75" header="0.3" footer="0.3"/>
  <pageSetup paperSize="9" scale="46" orientation="landscape" r:id="rId1"/>
  <headerFooter>
    <oddHeader>&amp;RAprobat,
Presedinte-Director General
Cristina Constanta CALINOIU</oddHeader>
    <oddFooter>&amp;LBiroul CPSACAMD
Gabriela LUPAN&amp;CDirectia Relatii Contractuale
Andreea Nicoleta SAFTA&amp;RBiroul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17.11.2020-reg oct 2020</vt:lpstr>
      <vt:lpstr>'17.11.2020-reg oct 2020'!Print_Area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2020-11-17T11:21:41Z</dcterms:created>
  <dcterms:modified xsi:type="dcterms:W3CDTF">2020-11-17T11:22:26Z</dcterms:modified>
</cp:coreProperties>
</file>